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F:\SGT-2025\20250528泰兴慈孝园\施工图\泰兴产品\"/>
    </mc:Choice>
  </mc:AlternateContent>
  <xr:revisionPtr revIDLastSave="0" documentId="13_ncr:1_{6CF5EAA2-8B62-41DA-BCC4-3730EE86664B}" xr6:coauthVersionLast="47" xr6:coauthVersionMax="47" xr10:uidLastSave="{00000000-0000-0000-0000-000000000000}"/>
  <bookViews>
    <workbookView xWindow="0" yWindow="1050" windowWidth="18405" windowHeight="14550" xr2:uid="{00000000-000D-0000-FFFF-FFFF00000000}"/>
  </bookViews>
  <sheets>
    <sheet name="产品估算 (最新)" sheetId="9" r:id="rId1"/>
  </sheets>
  <calcPr calcId="181029"/>
</workbook>
</file>

<file path=xl/calcChain.xml><?xml version="1.0" encoding="utf-8"?>
<calcChain xmlns="http://schemas.openxmlformats.org/spreadsheetml/2006/main">
  <c r="L11" i="9" l="1"/>
  <c r="M10" i="9" s="1"/>
  <c r="D10" i="9"/>
  <c r="E9" i="9" s="1"/>
  <c r="E11" i="9"/>
  <c r="E12" i="9"/>
  <c r="D6" i="9"/>
  <c r="E3" i="9" s="1"/>
  <c r="M9" i="9" l="1"/>
  <c r="M5" i="9"/>
  <c r="M6" i="9"/>
  <c r="M7" i="9"/>
  <c r="M8" i="9"/>
  <c r="M3" i="9"/>
  <c r="M4" i="9"/>
  <c r="D13" i="9"/>
  <c r="A7" i="9" s="1"/>
  <c r="E8" i="9"/>
  <c r="E5" i="9"/>
  <c r="E4" i="9"/>
  <c r="E7" i="9"/>
  <c r="M11" i="9" l="1"/>
  <c r="A11" i="9"/>
  <c r="A3" i="9"/>
  <c r="E6" i="9"/>
  <c r="D15" i="9"/>
  <c r="E10" i="9"/>
</calcChain>
</file>

<file path=xl/sharedStrings.xml><?xml version="1.0" encoding="utf-8"?>
<sst xmlns="http://schemas.openxmlformats.org/spreadsheetml/2006/main" count="51" uniqueCount="43">
  <si>
    <t>小计</t>
    <phoneticPr fontId="2" type="noConversion"/>
  </si>
  <si>
    <t>占比</t>
    <phoneticPr fontId="2" type="noConversion"/>
  </si>
  <si>
    <t>总计</t>
    <phoneticPr fontId="2" type="noConversion"/>
  </si>
  <si>
    <t>编号</t>
    <phoneticPr fontId="2" type="noConversion"/>
  </si>
  <si>
    <t>图例</t>
    <phoneticPr fontId="2" type="noConversion"/>
  </si>
  <si>
    <t>数量</t>
    <phoneticPr fontId="2" type="noConversion"/>
  </si>
  <si>
    <t>A1</t>
    <phoneticPr fontId="2" type="noConversion"/>
  </si>
  <si>
    <t>A2</t>
    <phoneticPr fontId="2" type="noConversion"/>
  </si>
  <si>
    <t>A3</t>
    <phoneticPr fontId="2" type="noConversion"/>
  </si>
  <si>
    <t>B1</t>
    <phoneticPr fontId="2" type="noConversion"/>
  </si>
  <si>
    <t>B2</t>
    <phoneticPr fontId="2" type="noConversion"/>
  </si>
  <si>
    <t>B3</t>
    <phoneticPr fontId="2" type="noConversion"/>
  </si>
  <si>
    <t>C1</t>
    <phoneticPr fontId="2" type="noConversion"/>
  </si>
  <si>
    <t>C2</t>
    <phoneticPr fontId="2" type="noConversion"/>
  </si>
  <si>
    <t>亩产</t>
    <phoneticPr fontId="2" type="noConversion"/>
  </si>
  <si>
    <t>样式</t>
    <phoneticPr fontId="2" type="noConversion"/>
  </si>
  <si>
    <t>材质</t>
    <phoneticPr fontId="2" type="noConversion"/>
  </si>
  <si>
    <t>0.88亩首开区墓碑统计</t>
    <phoneticPr fontId="2" type="noConversion"/>
  </si>
  <si>
    <t>皇室啡</t>
    <phoneticPr fontId="2" type="noConversion"/>
  </si>
  <si>
    <t>山西黑</t>
    <phoneticPr fontId="2" type="noConversion"/>
  </si>
  <si>
    <t>南非浅黑</t>
    <phoneticPr fontId="2" type="noConversion"/>
  </si>
  <si>
    <t>山西青</t>
    <phoneticPr fontId="2" type="noConversion"/>
  </si>
  <si>
    <t>山西黑斩光</t>
    <phoneticPr fontId="2" type="noConversion"/>
  </si>
  <si>
    <t>印度MP</t>
    <phoneticPr fontId="2" type="noConversion"/>
  </si>
  <si>
    <t>蓝珍珠磨光</t>
    <phoneticPr fontId="2" type="noConversion"/>
  </si>
  <si>
    <t>节地生态葬区产品统计</t>
    <phoneticPr fontId="2" type="noConversion"/>
  </si>
  <si>
    <t>D1</t>
    <phoneticPr fontId="2" type="noConversion"/>
  </si>
  <si>
    <t>D2</t>
    <phoneticPr fontId="2" type="noConversion"/>
  </si>
  <si>
    <t>D4</t>
    <phoneticPr fontId="2" type="noConversion"/>
  </si>
  <si>
    <t>D3</t>
    <phoneticPr fontId="2" type="noConversion"/>
  </si>
  <si>
    <t>D5</t>
    <phoneticPr fontId="2" type="noConversion"/>
  </si>
  <si>
    <t>D6</t>
    <phoneticPr fontId="2" type="noConversion"/>
  </si>
  <si>
    <t>D7</t>
    <phoneticPr fontId="2" type="noConversion"/>
  </si>
  <si>
    <t>D8</t>
    <phoneticPr fontId="2" type="noConversion"/>
  </si>
  <si>
    <t>减少金属贴面，可使用描金工艺</t>
    <phoneticPr fontId="2" type="noConversion"/>
  </si>
  <si>
    <t>雅日红</t>
    <phoneticPr fontId="2" type="noConversion"/>
  </si>
  <si>
    <t>富贵红</t>
    <phoneticPr fontId="2" type="noConversion"/>
  </si>
  <si>
    <t>蓝宝绿</t>
    <phoneticPr fontId="2" type="noConversion"/>
  </si>
  <si>
    <t>青山绿麻</t>
    <phoneticPr fontId="2" type="noConversion"/>
  </si>
  <si>
    <t>银麻</t>
    <phoneticPr fontId="2" type="noConversion"/>
  </si>
  <si>
    <t>雪花青</t>
    <phoneticPr fontId="2" type="noConversion"/>
  </si>
  <si>
    <t>蓝珍珠</t>
    <phoneticPr fontId="2" type="noConversion"/>
  </si>
  <si>
    <t>森林绿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</si>
</sst>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&quot;高&quot;&quot;端&quot;&quot;立&quot;&quot;碑&quot;\(&quot;占&quot;&quot;比&quot;0%\)"/>
    <numFmt numFmtId="178" formatCode="&quot;中&quot;&quot;端&quot;&quot;立&quot;&quot;碑&quot;\(&quot;占&quot;&quot;比&quot;0%\)"/>
    <numFmt numFmtId="179" formatCode="&quot;大&quot;&quot;众&quot;&quot;卧&quot;&quot;碑&quot;\(&quot;占&quot;&quot;比&quot;0%\)"/>
  </numFmts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176" fontId="0" fillId="0" borderId="4" xfId="0" applyNumberFormat="1" applyBorder="1">
      <alignment vertical="center"/>
    </xf>
    <xf numFmtId="9" fontId="0" fillId="2" borderId="1" xfId="0" applyNumberForma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139211</xdr:colOff>
      <xdr:row>3</xdr:row>
      <xdr:rowOff>12419</xdr:rowOff>
    </xdr:from>
    <xdr:to>
      <xdr:col>2</xdr:col>
      <xdr:colOff>695405</xdr:colOff>
      <xdr:row>3</xdr:row>
      <xdr:rowOff>732692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A53022F-25DE-1DD5-259D-AA22B546FF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623"/>
        <a:stretch/>
      </xdr:blipFill>
      <xdr:spPr>
        <a:xfrm>
          <a:off x="2517177" y="9484867"/>
          <a:ext cx="556194" cy="720273"/>
        </a:xfrm>
        <a:prstGeom prst="rect">
          <a:avLst/>
        </a:prstGeom>
      </xdr:spPr>
    </xdr:pic>
    <xdr:clientData/>
  </xdr:twoCellAnchor>
  <xdr:twoCellAnchor editAs="oneCell">
    <xdr:from>
      <xdr:col>2</xdr:col>
      <xdr:colOff>65942</xdr:colOff>
      <xdr:row>2</xdr:row>
      <xdr:rowOff>41109</xdr:rowOff>
    </xdr:from>
    <xdr:to>
      <xdr:col>2</xdr:col>
      <xdr:colOff>783981</xdr:colOff>
      <xdr:row>2</xdr:row>
      <xdr:rowOff>757524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77BBDB9-0809-656C-65FE-9C1B3F6E7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519" y="8679551"/>
          <a:ext cx="718039" cy="716415"/>
        </a:xfrm>
        <a:prstGeom prst="rect">
          <a:avLst/>
        </a:prstGeom>
      </xdr:spPr>
    </xdr:pic>
    <xdr:clientData/>
  </xdr:twoCellAnchor>
  <xdr:twoCellAnchor editAs="oneCell">
    <xdr:from>
      <xdr:col>2</xdr:col>
      <xdr:colOff>43960</xdr:colOff>
      <xdr:row>4</xdr:row>
      <xdr:rowOff>43961</xdr:rowOff>
    </xdr:from>
    <xdr:to>
      <xdr:col>2</xdr:col>
      <xdr:colOff>783981</xdr:colOff>
      <xdr:row>4</xdr:row>
      <xdr:rowOff>741170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FF4C4E0E-0858-7511-D699-228FF594F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07" t="15774" r="21804" b="20001"/>
        <a:stretch/>
      </xdr:blipFill>
      <xdr:spPr>
        <a:xfrm>
          <a:off x="2432537" y="10206403"/>
          <a:ext cx="740021" cy="697209"/>
        </a:xfrm>
        <a:prstGeom prst="rect">
          <a:avLst/>
        </a:prstGeom>
      </xdr:spPr>
    </xdr:pic>
    <xdr:clientData/>
  </xdr:twoCellAnchor>
  <xdr:twoCellAnchor editAs="oneCell">
    <xdr:from>
      <xdr:col>2</xdr:col>
      <xdr:colOff>102578</xdr:colOff>
      <xdr:row>7</xdr:row>
      <xdr:rowOff>38790</xdr:rowOff>
    </xdr:from>
    <xdr:to>
      <xdr:col>2</xdr:col>
      <xdr:colOff>761868</xdr:colOff>
      <xdr:row>7</xdr:row>
      <xdr:rowOff>732692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9ECCB814-B729-EA08-A90C-DF320FF8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86549" y="4197133"/>
          <a:ext cx="659290" cy="693902"/>
        </a:xfrm>
        <a:prstGeom prst="rect">
          <a:avLst/>
        </a:prstGeom>
      </xdr:spPr>
    </xdr:pic>
    <xdr:clientData/>
  </xdr:twoCellAnchor>
  <xdr:twoCellAnchor editAs="oneCell">
    <xdr:from>
      <xdr:col>2</xdr:col>
      <xdr:colOff>36634</xdr:colOff>
      <xdr:row>11</xdr:row>
      <xdr:rowOff>114299</xdr:rowOff>
    </xdr:from>
    <xdr:to>
      <xdr:col>2</xdr:col>
      <xdr:colOff>783980</xdr:colOff>
      <xdr:row>11</xdr:row>
      <xdr:rowOff>674808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B6E61E4-DE47-63AE-C5DE-C823B6B45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17884" y="7315199"/>
          <a:ext cx="747346" cy="560509"/>
        </a:xfrm>
        <a:prstGeom prst="rect">
          <a:avLst/>
        </a:prstGeom>
      </xdr:spPr>
    </xdr:pic>
    <xdr:clientData/>
  </xdr:twoCellAnchor>
  <xdr:twoCellAnchor editAs="oneCell">
    <xdr:from>
      <xdr:col>2</xdr:col>
      <xdr:colOff>36633</xdr:colOff>
      <xdr:row>10</xdr:row>
      <xdr:rowOff>143606</xdr:rowOff>
    </xdr:from>
    <xdr:to>
      <xdr:col>2</xdr:col>
      <xdr:colOff>783979</xdr:colOff>
      <xdr:row>10</xdr:row>
      <xdr:rowOff>704115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B46B49BE-D6BF-B893-63BE-42E6ED64B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17883" y="6582506"/>
          <a:ext cx="747346" cy="560509"/>
        </a:xfrm>
        <a:prstGeom prst="rect">
          <a:avLst/>
        </a:prstGeom>
      </xdr:spPr>
    </xdr:pic>
    <xdr:clientData/>
  </xdr:twoCellAnchor>
  <xdr:twoCellAnchor editAs="oneCell">
    <xdr:from>
      <xdr:col>2</xdr:col>
      <xdr:colOff>80594</xdr:colOff>
      <xdr:row>6</xdr:row>
      <xdr:rowOff>29307</xdr:rowOff>
    </xdr:from>
    <xdr:to>
      <xdr:col>2</xdr:col>
      <xdr:colOff>754745</xdr:colOff>
      <xdr:row>6</xdr:row>
      <xdr:rowOff>740019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5BD8F516-5339-CB60-4E41-DA18279E8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9171" y="11715749"/>
          <a:ext cx="674151" cy="710712"/>
        </a:xfrm>
        <a:prstGeom prst="rect">
          <a:avLst/>
        </a:prstGeom>
      </xdr:spPr>
    </xdr:pic>
    <xdr:clientData/>
  </xdr:twoCellAnchor>
  <xdr:twoCellAnchor editAs="oneCell">
    <xdr:from>
      <xdr:col>2</xdr:col>
      <xdr:colOff>83348</xdr:colOff>
      <xdr:row>7</xdr:row>
      <xdr:rowOff>738188</xdr:rowOff>
    </xdr:from>
    <xdr:to>
      <xdr:col>2</xdr:col>
      <xdr:colOff>688780</xdr:colOff>
      <xdr:row>9</xdr:row>
      <xdr:rowOff>21431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7312C86-71EF-0FEF-B671-1818CDBAF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4598" y="4893469"/>
          <a:ext cx="605432" cy="807243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</xdr:row>
      <xdr:rowOff>19050</xdr:rowOff>
    </xdr:from>
    <xdr:to>
      <xdr:col>10</xdr:col>
      <xdr:colOff>1123950</xdr:colOff>
      <xdr:row>2</xdr:row>
      <xdr:rowOff>739367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070091D-3ACF-9F1D-0A16-423482D8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77350" y="361950"/>
          <a:ext cx="1009650" cy="720317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3</xdr:row>
      <xdr:rowOff>19050</xdr:rowOff>
    </xdr:from>
    <xdr:to>
      <xdr:col>10</xdr:col>
      <xdr:colOff>1114425</xdr:colOff>
      <xdr:row>3</xdr:row>
      <xdr:rowOff>756145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B774BF68-CF40-82ED-1BF8-DC4E7A17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77350" y="1123950"/>
          <a:ext cx="1000125" cy="737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109045</xdr:colOff>
      <xdr:row>4</xdr:row>
      <xdr:rowOff>32845</xdr:rowOff>
    </xdr:from>
    <xdr:to>
      <xdr:col>10</xdr:col>
      <xdr:colOff>1156795</xdr:colOff>
      <xdr:row>5</xdr:row>
      <xdr:rowOff>22640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FF7F455A-1EBC-4152-8B98-A0BE51D26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66183" y="1898431"/>
          <a:ext cx="1047750" cy="751795"/>
        </a:xfrm>
        <a:prstGeom prst="rect">
          <a:avLst/>
        </a:prstGeom>
      </xdr:spPr>
    </xdr:pic>
    <xdr:clientData/>
  </xdr:twoCellAnchor>
  <xdr:twoCellAnchor editAs="oneCell">
    <xdr:from>
      <xdr:col>10</xdr:col>
      <xdr:colOff>279182</xdr:colOff>
      <xdr:row>5</xdr:row>
      <xdr:rowOff>35480</xdr:rowOff>
    </xdr:from>
    <xdr:to>
      <xdr:col>10</xdr:col>
      <xdr:colOff>984032</xdr:colOff>
      <xdr:row>6</xdr:row>
      <xdr:rowOff>22709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A0A7535-1310-063F-0E4F-DACE6EA0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436320" y="2663066"/>
          <a:ext cx="704850" cy="749229"/>
        </a:xfrm>
        <a:prstGeom prst="rect">
          <a:avLst/>
        </a:prstGeom>
      </xdr:spPr>
    </xdr:pic>
    <xdr:clientData/>
  </xdr:twoCellAnchor>
  <xdr:twoCellAnchor editAs="oneCell">
    <xdr:from>
      <xdr:col>10</xdr:col>
      <xdr:colOff>260132</xdr:colOff>
      <xdr:row>6</xdr:row>
      <xdr:rowOff>13928</xdr:rowOff>
    </xdr:from>
    <xdr:to>
      <xdr:col>10</xdr:col>
      <xdr:colOff>1022132</xdr:colOff>
      <xdr:row>6</xdr:row>
      <xdr:rowOff>761414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AD5D7789-61A3-6AA5-2FAD-9CF386BB5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417270" y="3403514"/>
          <a:ext cx="762000" cy="747486"/>
        </a:xfrm>
        <a:prstGeom prst="rect">
          <a:avLst/>
        </a:prstGeom>
      </xdr:spPr>
    </xdr:pic>
    <xdr:clientData/>
  </xdr:twoCellAnchor>
  <xdr:twoCellAnchor editAs="oneCell">
    <xdr:from>
      <xdr:col>10</xdr:col>
      <xdr:colOff>202981</xdr:colOff>
      <xdr:row>7</xdr:row>
      <xdr:rowOff>39938</xdr:rowOff>
    </xdr:from>
    <xdr:to>
      <xdr:col>10</xdr:col>
      <xdr:colOff>1041181</xdr:colOff>
      <xdr:row>7</xdr:row>
      <xdr:rowOff>755099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B4B59E80-80B1-E3D3-6CAF-A6AC8E2D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60119" y="4191524"/>
          <a:ext cx="838200" cy="715161"/>
        </a:xfrm>
        <a:prstGeom prst="rect">
          <a:avLst/>
        </a:prstGeom>
      </xdr:spPr>
    </xdr:pic>
    <xdr:clientData/>
  </xdr:twoCellAnchor>
  <xdr:twoCellAnchor editAs="oneCell">
    <xdr:from>
      <xdr:col>10</xdr:col>
      <xdr:colOff>317282</xdr:colOff>
      <xdr:row>8</xdr:row>
      <xdr:rowOff>31531</xdr:rowOff>
    </xdr:from>
    <xdr:to>
      <xdr:col>10</xdr:col>
      <xdr:colOff>945931</xdr:colOff>
      <xdr:row>8</xdr:row>
      <xdr:rowOff>759159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F908951-EACA-2C81-D016-5AE9014EE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474420" y="4945117"/>
          <a:ext cx="628649" cy="727628"/>
        </a:xfrm>
        <a:prstGeom prst="rect">
          <a:avLst/>
        </a:prstGeom>
      </xdr:spPr>
    </xdr:pic>
    <xdr:clientData/>
  </xdr:twoCellAnchor>
  <xdr:twoCellAnchor editAs="oneCell">
    <xdr:from>
      <xdr:col>10</xdr:col>
      <xdr:colOff>250606</xdr:colOff>
      <xdr:row>9</xdr:row>
      <xdr:rowOff>41055</xdr:rowOff>
    </xdr:from>
    <xdr:to>
      <xdr:col>10</xdr:col>
      <xdr:colOff>947443</xdr:colOff>
      <xdr:row>9</xdr:row>
      <xdr:rowOff>745578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8C642F23-4125-AA9C-AA78-CBF5D12D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407744" y="5716641"/>
          <a:ext cx="696837" cy="704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8E8BC-879A-4EA6-9C5A-BC170CB38870}">
  <dimension ref="A1:N15"/>
  <sheetViews>
    <sheetView tabSelected="1" topLeftCell="D4" zoomScale="115" zoomScaleNormal="115" workbookViewId="0">
      <selection activeCell="G9" sqref="G9"/>
    </sheetView>
  </sheetViews>
  <sheetFormatPr defaultRowHeight="13.5" x14ac:dyDescent="0.15"/>
  <cols>
    <col min="1" max="1" width="20.625" customWidth="1"/>
    <col min="2" max="3" width="10.625" customWidth="1"/>
    <col min="4" max="4" width="15.875" customWidth="1"/>
    <col min="5" max="5" width="17.25" customWidth="1"/>
    <col min="6" max="6" width="13.5" customWidth="1"/>
    <col min="7" max="7" width="8" customWidth="1"/>
    <col min="8" max="8" width="5.75" customWidth="1"/>
    <col min="11" max="11" width="16" customWidth="1"/>
    <col min="14" max="14" width="13.25" customWidth="1"/>
  </cols>
  <sheetData>
    <row r="1" spans="1:14" x14ac:dyDescent="0.15">
      <c r="A1" s="14" t="s">
        <v>17</v>
      </c>
      <c r="B1" s="14"/>
      <c r="C1" s="14"/>
      <c r="D1" s="14"/>
      <c r="E1" s="14"/>
      <c r="F1" s="14"/>
      <c r="G1" s="5"/>
      <c r="J1" s="14" t="s">
        <v>25</v>
      </c>
      <c r="K1" s="14"/>
      <c r="L1" s="14"/>
      <c r="M1" s="14"/>
      <c r="N1" s="14"/>
    </row>
    <row r="2" spans="1:14" x14ac:dyDescent="0.15">
      <c r="A2" s="4" t="s">
        <v>15</v>
      </c>
      <c r="B2" s="4" t="s">
        <v>3</v>
      </c>
      <c r="C2" s="4" t="s">
        <v>4</v>
      </c>
      <c r="D2" s="4" t="s">
        <v>5</v>
      </c>
      <c r="E2" s="4" t="s">
        <v>1</v>
      </c>
      <c r="F2" s="4" t="s">
        <v>16</v>
      </c>
      <c r="G2" s="5"/>
      <c r="J2" s="4" t="s">
        <v>3</v>
      </c>
      <c r="K2" s="4" t="s">
        <v>4</v>
      </c>
      <c r="L2" s="4" t="s">
        <v>5</v>
      </c>
      <c r="M2" s="4" t="s">
        <v>1</v>
      </c>
      <c r="N2" s="4" t="s">
        <v>16</v>
      </c>
    </row>
    <row r="3" spans="1:14" ht="60" customHeight="1" x14ac:dyDescent="0.15">
      <c r="A3" s="24">
        <f>D6/D13</f>
        <v>0.27</v>
      </c>
      <c r="B3" s="9" t="s">
        <v>6</v>
      </c>
      <c r="C3" s="8"/>
      <c r="D3" s="8">
        <v>36</v>
      </c>
      <c r="E3" s="12">
        <f>D3/D6</f>
        <v>0.66666666666666663</v>
      </c>
      <c r="F3" s="7" t="s">
        <v>19</v>
      </c>
      <c r="G3" s="5"/>
      <c r="J3" s="4" t="s">
        <v>26</v>
      </c>
      <c r="K3" s="4"/>
      <c r="L3" s="4">
        <v>6</v>
      </c>
      <c r="M3" s="13">
        <f>L3/L11</f>
        <v>0.1276595744680851</v>
      </c>
      <c r="N3" s="4" t="s">
        <v>40</v>
      </c>
    </row>
    <row r="4" spans="1:14" ht="60" customHeight="1" x14ac:dyDescent="0.15">
      <c r="A4" s="24"/>
      <c r="B4" s="4" t="s">
        <v>7</v>
      </c>
      <c r="C4" s="1"/>
      <c r="D4" s="1">
        <v>9</v>
      </c>
      <c r="E4" s="2">
        <f>D4/D6</f>
        <v>0.16666666666666666</v>
      </c>
      <c r="F4" s="4" t="s">
        <v>24</v>
      </c>
      <c r="G4" s="5"/>
      <c r="J4" s="4" t="s">
        <v>27</v>
      </c>
      <c r="K4" s="1"/>
      <c r="L4" s="1">
        <v>3</v>
      </c>
      <c r="M4" s="2">
        <f>L4/L11</f>
        <v>6.3829787234042548E-2</v>
      </c>
      <c r="N4" s="4" t="s">
        <v>41</v>
      </c>
    </row>
    <row r="5" spans="1:14" ht="60" customHeight="1" x14ac:dyDescent="0.15">
      <c r="A5" s="24"/>
      <c r="B5" s="4" t="s">
        <v>8</v>
      </c>
      <c r="C5" s="1"/>
      <c r="D5" s="1">
        <v>9</v>
      </c>
      <c r="E5" s="2">
        <f>D5/D6</f>
        <v>0.16666666666666666</v>
      </c>
      <c r="F5" s="4" t="s">
        <v>22</v>
      </c>
      <c r="G5" s="5"/>
      <c r="J5" s="4" t="s">
        <v>29</v>
      </c>
      <c r="K5" s="1"/>
      <c r="L5" s="1">
        <v>7</v>
      </c>
      <c r="M5" s="2">
        <f>L5/L11</f>
        <v>0.14893617021276595</v>
      </c>
      <c r="N5" s="4" t="s">
        <v>38</v>
      </c>
    </row>
    <row r="6" spans="1:14" ht="60" customHeight="1" x14ac:dyDescent="0.15">
      <c r="A6" s="24"/>
      <c r="B6" s="15" t="s">
        <v>0</v>
      </c>
      <c r="C6" s="16"/>
      <c r="D6" s="1">
        <f>SUM(D3:D5)</f>
        <v>54</v>
      </c>
      <c r="E6" s="2">
        <f>SUM(E3:E5)</f>
        <v>0.99999999999999989</v>
      </c>
      <c r="F6" s="1"/>
      <c r="G6" s="5"/>
      <c r="J6" s="4" t="s">
        <v>28</v>
      </c>
      <c r="K6" s="4"/>
      <c r="L6" s="4">
        <v>4</v>
      </c>
      <c r="M6" s="13">
        <f>L6/L11</f>
        <v>8.5106382978723402E-2</v>
      </c>
      <c r="N6" s="4" t="s">
        <v>36</v>
      </c>
    </row>
    <row r="7" spans="1:14" ht="60" customHeight="1" x14ac:dyDescent="0.15">
      <c r="A7" s="25">
        <f>D10/D13</f>
        <v>0.6</v>
      </c>
      <c r="B7" s="9" t="s">
        <v>9</v>
      </c>
      <c r="C7" s="8"/>
      <c r="D7" s="8">
        <v>78</v>
      </c>
      <c r="E7" s="12">
        <f>D7/D10</f>
        <v>0.65</v>
      </c>
      <c r="F7" s="7" t="s">
        <v>23</v>
      </c>
      <c r="G7" s="5"/>
      <c r="J7" s="4" t="s">
        <v>30</v>
      </c>
      <c r="K7" s="1"/>
      <c r="L7" s="1">
        <v>4</v>
      </c>
      <c r="M7" s="2">
        <f>L7/L11</f>
        <v>8.5106382978723402E-2</v>
      </c>
      <c r="N7" s="4" t="s">
        <v>21</v>
      </c>
    </row>
    <row r="8" spans="1:14" ht="60" customHeight="1" x14ac:dyDescent="0.15">
      <c r="A8" s="25"/>
      <c r="B8" s="4" t="s">
        <v>10</v>
      </c>
      <c r="C8" s="1"/>
      <c r="D8" s="1">
        <v>21</v>
      </c>
      <c r="E8" s="2">
        <f>D8/D10</f>
        <v>0.17499999999999999</v>
      </c>
      <c r="F8" s="4" t="s">
        <v>42</v>
      </c>
      <c r="G8" s="5"/>
      <c r="J8" s="4" t="s">
        <v>31</v>
      </c>
      <c r="K8" s="1"/>
      <c r="L8" s="1">
        <v>4</v>
      </c>
      <c r="M8" s="2">
        <f>L8/L11</f>
        <v>8.5106382978723402E-2</v>
      </c>
      <c r="N8" s="4" t="s">
        <v>35</v>
      </c>
    </row>
    <row r="9" spans="1:14" ht="60" customHeight="1" x14ac:dyDescent="0.15">
      <c r="A9" s="25"/>
      <c r="B9" s="4" t="s">
        <v>11</v>
      </c>
      <c r="C9" s="1"/>
      <c r="D9" s="1">
        <v>21</v>
      </c>
      <c r="E9" s="2">
        <f>D9/D10</f>
        <v>0.17499999999999999</v>
      </c>
      <c r="F9" s="4" t="s">
        <v>18</v>
      </c>
      <c r="G9" s="5"/>
      <c r="J9" s="4" t="s">
        <v>32</v>
      </c>
      <c r="K9" s="1"/>
      <c r="L9" s="1">
        <v>10</v>
      </c>
      <c r="M9" s="2">
        <f>L9/L11</f>
        <v>0.21276595744680851</v>
      </c>
      <c r="N9" s="4" t="s">
        <v>39</v>
      </c>
    </row>
    <row r="10" spans="1:14" ht="60" customHeight="1" x14ac:dyDescent="0.15">
      <c r="A10" s="25"/>
      <c r="B10" s="15" t="s">
        <v>0</v>
      </c>
      <c r="C10" s="16"/>
      <c r="D10" s="1">
        <f>SUM(D7:D9)</f>
        <v>120</v>
      </c>
      <c r="E10" s="2">
        <f>SUM(E7:E9)</f>
        <v>1</v>
      </c>
      <c r="F10" s="1"/>
      <c r="G10" s="5"/>
      <c r="J10" s="4" t="s">
        <v>33</v>
      </c>
      <c r="K10" s="1"/>
      <c r="L10" s="1">
        <v>9</v>
      </c>
      <c r="M10" s="2">
        <f>L10/L11</f>
        <v>0.19148936170212766</v>
      </c>
      <c r="N10" s="4" t="s">
        <v>37</v>
      </c>
    </row>
    <row r="11" spans="1:14" ht="60" customHeight="1" x14ac:dyDescent="0.15">
      <c r="A11" s="22">
        <f>D12/D13</f>
        <v>0.05</v>
      </c>
      <c r="B11" s="9" t="s">
        <v>12</v>
      </c>
      <c r="C11" s="8"/>
      <c r="D11" s="8">
        <v>16</v>
      </c>
      <c r="E11" s="12">
        <f>D11/D11</f>
        <v>1</v>
      </c>
      <c r="F11" s="7" t="s">
        <v>20</v>
      </c>
      <c r="G11" s="5"/>
      <c r="J11" s="15" t="s">
        <v>0</v>
      </c>
      <c r="K11" s="16"/>
      <c r="L11" s="1">
        <f>SUM(L3:L10)</f>
        <v>47</v>
      </c>
      <c r="M11" s="2">
        <f>SUM(M3:M10)</f>
        <v>1</v>
      </c>
      <c r="N11" s="1"/>
    </row>
    <row r="12" spans="1:14" ht="60" customHeight="1" x14ac:dyDescent="0.15">
      <c r="A12" s="23"/>
      <c r="B12" s="9" t="s">
        <v>13</v>
      </c>
      <c r="C12" s="8"/>
      <c r="D12" s="8">
        <v>10</v>
      </c>
      <c r="E12" s="12">
        <f>D12/D12</f>
        <v>1</v>
      </c>
      <c r="F12" s="7" t="s">
        <v>21</v>
      </c>
      <c r="G12" s="5"/>
      <c r="J12" s="17" t="s">
        <v>34</v>
      </c>
      <c r="K12" s="18"/>
      <c r="L12" s="18"/>
      <c r="M12" s="18"/>
      <c r="N12" s="18"/>
    </row>
    <row r="13" spans="1:14" ht="60" customHeight="1" x14ac:dyDescent="0.15">
      <c r="A13" s="19" t="s">
        <v>2</v>
      </c>
      <c r="B13" s="20"/>
      <c r="C13" s="21"/>
      <c r="D13" s="1">
        <f>D6+D10+D12+D11</f>
        <v>200</v>
      </c>
      <c r="E13" s="1"/>
      <c r="F13" s="1"/>
      <c r="G13" s="5"/>
    </row>
    <row r="14" spans="1:14" ht="60" customHeight="1" x14ac:dyDescent="0.15">
      <c r="B14" s="6"/>
      <c r="C14" s="5"/>
      <c r="D14" s="5"/>
      <c r="E14" s="5"/>
      <c r="F14" s="5"/>
      <c r="G14" s="3"/>
    </row>
    <row r="15" spans="1:14" ht="20.100000000000001" customHeight="1" x14ac:dyDescent="0.15">
      <c r="C15" s="10" t="s">
        <v>14</v>
      </c>
      <c r="D15" s="11">
        <f>D13/0.88</f>
        <v>227.27272727272728</v>
      </c>
      <c r="E15" s="3"/>
      <c r="F15" s="3"/>
    </row>
  </sheetData>
  <mergeCells count="10">
    <mergeCell ref="A1:F1"/>
    <mergeCell ref="J1:N1"/>
    <mergeCell ref="J11:K11"/>
    <mergeCell ref="J12:N12"/>
    <mergeCell ref="A13:C13"/>
    <mergeCell ref="A11:A12"/>
    <mergeCell ref="A3:A6"/>
    <mergeCell ref="B6:C6"/>
    <mergeCell ref="A7:A10"/>
    <mergeCell ref="B10:C10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产品估算 (最新)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dcterms:created xsi:type="dcterms:W3CDTF">2024-11-12T09:41:19Z</dcterms:created>
  <dcterms:modified xsi:type="dcterms:W3CDTF">2025-06-12T09:49:23Z</dcterms:modified>
</cp:coreProperties>
</file>